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V19" i="15" l="1"/>
  <c r="U19" i="15"/>
  <c r="T19" i="15"/>
  <c r="S19" i="15"/>
  <c r="R19" i="15"/>
  <c r="Q19" i="15"/>
  <c r="P19" i="15"/>
  <c r="P17" i="15"/>
  <c r="P16" i="15"/>
  <c r="P15" i="15"/>
  <c r="P14" i="15"/>
  <c r="P13" i="15"/>
  <c r="P12" i="15"/>
  <c r="P11" i="15"/>
  <c r="P10" i="15"/>
  <c r="P9" i="15"/>
  <c r="P8" i="15"/>
  <c r="P7" i="15"/>
  <c r="P6" i="15"/>
  <c r="P5" i="15"/>
  <c r="C19" i="15" l="1"/>
  <c r="C18" i="15"/>
  <c r="C23" i="1" l="1"/>
  <c r="C22" i="1"/>
</calcChain>
</file>

<file path=xl/sharedStrings.xml><?xml version="1.0" encoding="utf-8"?>
<sst xmlns="http://schemas.openxmlformats.org/spreadsheetml/2006/main" count="168" uniqueCount="129">
  <si>
    <t>CH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</si>
  <si>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</si>
  <si>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</si>
  <si>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</si>
  <si>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</si>
  <si>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</si>
  <si>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</si>
  <si>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</si>
  <si>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</si>
  <si>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</si>
  <si>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notes: plates-combination, rare codes, vehicle-type</t>
  </si>
  <si>
    <t>LOGBOOK 2019 - INTRODUCTION</t>
  </si>
  <si>
    <t>IRL</t>
  </si>
  <si>
    <t>191-D-43903/CD</t>
  </si>
  <si>
    <t>161-D-22346/CD</t>
  </si>
  <si>
    <t>ZV 26486</t>
  </si>
  <si>
    <t>171-D-36501/CD</t>
  </si>
  <si>
    <t>162-D-24104/CD</t>
  </si>
  <si>
    <t>AZN 862</t>
  </si>
  <si>
    <t>VKI 854</t>
  </si>
  <si>
    <t>919 UIF</t>
  </si>
  <si>
    <t>ZV 10249</t>
  </si>
  <si>
    <t>ZV 42943</t>
  </si>
  <si>
    <t>ZV 11561</t>
  </si>
  <si>
    <t>ZV 11435</t>
  </si>
  <si>
    <t>ZV 53092</t>
  </si>
  <si>
    <t>NI</t>
  </si>
  <si>
    <t>GB</t>
  </si>
  <si>
    <t>SCO</t>
  </si>
  <si>
    <t>SJ(2)</t>
  </si>
  <si>
    <t>SN</t>
  </si>
  <si>
    <t>SD</t>
  </si>
  <si>
    <t>SV</t>
  </si>
  <si>
    <t>SA</t>
  </si>
  <si>
    <t>ST(3)</t>
  </si>
  <si>
    <t>SC</t>
  </si>
  <si>
    <t>SW</t>
  </si>
  <si>
    <t>F</t>
  </si>
  <si>
    <t>max. 50 by country</t>
  </si>
  <si>
    <t>29(4)</t>
  </si>
  <si>
    <t>59(2)</t>
  </si>
  <si>
    <t>26(3)</t>
  </si>
  <si>
    <t>85(3)</t>
  </si>
  <si>
    <t>38(2)</t>
  </si>
  <si>
    <t>78(2)</t>
  </si>
  <si>
    <t>21(2)</t>
  </si>
  <si>
    <t>EL-003-ZZ (black)</t>
  </si>
  <si>
    <t>EM-279-SQ (black)</t>
  </si>
  <si>
    <t>B(3)</t>
  </si>
  <si>
    <t>DN(2)</t>
  </si>
  <si>
    <t>KN</t>
  </si>
  <si>
    <t>COE</t>
  </si>
  <si>
    <t>OF</t>
  </si>
  <si>
    <t>HOL</t>
  </si>
  <si>
    <t>KR</t>
  </si>
  <si>
    <t>PM</t>
  </si>
  <si>
    <t>AB</t>
  </si>
  <si>
    <t>LDS</t>
  </si>
  <si>
    <t>WO</t>
  </si>
  <si>
    <t>L</t>
  </si>
  <si>
    <t>HN</t>
  </si>
  <si>
    <t>M</t>
  </si>
  <si>
    <t>IN</t>
  </si>
  <si>
    <t>BM</t>
  </si>
  <si>
    <t>OF(2)</t>
  </si>
  <si>
    <t>HP</t>
  </si>
  <si>
    <t>SB</t>
  </si>
  <si>
    <t>ED</t>
  </si>
  <si>
    <t>GUN</t>
  </si>
  <si>
    <t>BO</t>
  </si>
  <si>
    <t>COC</t>
  </si>
  <si>
    <t>RH</t>
  </si>
  <si>
    <t>ES</t>
  </si>
  <si>
    <t>HE</t>
  </si>
  <si>
    <t>WIT</t>
  </si>
  <si>
    <t>OG</t>
  </si>
  <si>
    <t>SI</t>
  </si>
  <si>
    <t>RV</t>
  </si>
  <si>
    <t>HB</t>
  </si>
  <si>
    <t>CUX</t>
  </si>
  <si>
    <t>NL</t>
  </si>
  <si>
    <t>E</t>
  </si>
  <si>
    <t>6938 KKF (mc)</t>
  </si>
  <si>
    <t>2977 JBK (mc)</t>
  </si>
  <si>
    <t>3247 HLG (mc)</t>
  </si>
  <si>
    <t>0176 GNS (mc)</t>
  </si>
  <si>
    <t>80-D-1326 (mc/black)</t>
  </si>
  <si>
    <t>CYM</t>
  </si>
  <si>
    <t>CK(3)</t>
  </si>
  <si>
    <t>CV(2)</t>
  </si>
  <si>
    <t>CN</t>
  </si>
  <si>
    <t>CA</t>
  </si>
  <si>
    <t>CY</t>
  </si>
  <si>
    <t>PL</t>
  </si>
  <si>
    <t>DZG</t>
  </si>
  <si>
    <t>PO</t>
  </si>
  <si>
    <t>ST</t>
  </si>
  <si>
    <t>B</t>
  </si>
  <si>
    <t>CD-AU 912</t>
  </si>
  <si>
    <t>M-AUH-005</t>
  </si>
  <si>
    <t>AG</t>
  </si>
  <si>
    <t>ZH</t>
  </si>
  <si>
    <t>BE</t>
  </si>
  <si>
    <t>A</t>
  </si>
  <si>
    <t>SL(2)</t>
  </si>
  <si>
    <t>LL</t>
  </si>
  <si>
    <t>AM</t>
  </si>
  <si>
    <t>W</t>
  </si>
  <si>
    <t>I</t>
  </si>
  <si>
    <t>RO</t>
  </si>
  <si>
    <t>NT</t>
  </si>
  <si>
    <t>GBM</t>
  </si>
  <si>
    <t>Cliffs of Moher</t>
  </si>
  <si>
    <t>CV</t>
  </si>
  <si>
    <t>49</t>
  </si>
  <si>
    <t>34</t>
  </si>
  <si>
    <t>81</t>
  </si>
  <si>
    <t>91</t>
  </si>
  <si>
    <t>DN</t>
  </si>
  <si>
    <t>SL</t>
  </si>
  <si>
    <t>Day by day</t>
  </si>
  <si>
    <t>Ireland (Dublin - Castlebar - Galway - Cliffs of Moher - Ennis - Limerick - Killarney - Ring of Kerry - Killarney - Limerick - Dublin</t>
  </si>
  <si>
    <t>Dublin</t>
  </si>
  <si>
    <t>Cliffs</t>
  </si>
  <si>
    <t>Ring of Kerry</t>
  </si>
  <si>
    <t>Dublin/Castlebar</t>
  </si>
  <si>
    <t>Limerick/Dublin</t>
  </si>
  <si>
    <t>16</t>
  </si>
  <si>
    <t>LOGBOOK 2019 - WEEK 23 - IRLELAND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</si>
</sst>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8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5" borderId="1" xfId="0" applyNumberFormat="1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vertical="center"/>
    </xf>
    <xf numFmtId="1" fontId="2" fillId="4" borderId="1" xfId="0" applyNumberFormat="1" applyFont="1" applyFill="1" applyBorder="1" applyAlignment="1">
      <alignment vertical="center"/>
    </xf>
    <xf numFmtId="2" fontId="8" fillId="4" borderId="1" xfId="0" applyNumberFormat="1" applyFont="1" applyFill="1" applyBorder="1" applyAlignment="1">
      <alignment horizontal="right" vertical="center"/>
    </xf>
    <xf numFmtId="1" fontId="8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tabSelected="1" zoomScale="90" zoomScaleNormal="90" workbookViewId="0"/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40" width="7.28515625" style="5" customWidth="1"/>
    <col min="41" max="16384" width="11.42578125" style="5"/>
  </cols>
  <sheetData>
    <row r="1" spans="1:40" s="26" customFormat="1" ht="21" x14ac:dyDescent="0.25">
      <c r="A1" s="46" t="s">
        <v>128</v>
      </c>
      <c r="B1" s="47"/>
      <c r="C1" s="48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</row>
    <row r="2" spans="1:40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x14ac:dyDescent="0.25">
      <c r="A3" s="50" t="s">
        <v>121</v>
      </c>
      <c r="B3" s="51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40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x14ac:dyDescent="0.25">
      <c r="A5" s="45">
        <v>1</v>
      </c>
      <c r="B5" s="6" t="s">
        <v>12</v>
      </c>
      <c r="C5" s="44">
        <v>50</v>
      </c>
      <c r="D5" s="58" t="s">
        <v>13</v>
      </c>
      <c r="E5" s="58"/>
      <c r="F5" s="58"/>
      <c r="G5" s="58" t="s">
        <v>14</v>
      </c>
      <c r="H5" s="58"/>
      <c r="I5" s="58"/>
      <c r="J5" s="58" t="s">
        <v>16</v>
      </c>
      <c r="K5" s="58"/>
      <c r="L5" s="58"/>
      <c r="M5" s="58" t="s">
        <v>17</v>
      </c>
      <c r="N5" s="58"/>
      <c r="O5" s="58"/>
      <c r="P5" s="58" t="s">
        <v>25</v>
      </c>
      <c r="Q5" s="58"/>
      <c r="R5" s="58" t="s">
        <v>15</v>
      </c>
      <c r="S5" s="58"/>
      <c r="T5" s="58" t="s">
        <v>21</v>
      </c>
      <c r="U5" s="58"/>
      <c r="V5" s="58" t="s">
        <v>22</v>
      </c>
      <c r="W5" s="58"/>
      <c r="X5" s="58" t="s">
        <v>23</v>
      </c>
      <c r="Y5" s="58"/>
      <c r="Z5" s="58" t="s">
        <v>24</v>
      </c>
      <c r="AA5" s="58"/>
      <c r="AB5" s="58" t="s">
        <v>20</v>
      </c>
      <c r="AC5" s="58"/>
      <c r="AD5" s="58" t="s">
        <v>19</v>
      </c>
      <c r="AE5" s="58"/>
      <c r="AF5" s="23" t="s">
        <v>18</v>
      </c>
      <c r="AG5" s="23"/>
      <c r="AH5" s="23" t="s">
        <v>86</v>
      </c>
      <c r="AI5" s="23"/>
      <c r="AJ5" s="23"/>
      <c r="AK5" s="23"/>
      <c r="AL5" s="23"/>
      <c r="AM5" s="23"/>
      <c r="AN5" s="23"/>
    </row>
    <row r="6" spans="1:40" x14ac:dyDescent="0.25">
      <c r="A6" s="45">
        <v>2</v>
      </c>
      <c r="B6" s="6" t="s">
        <v>26</v>
      </c>
      <c r="C6" s="44">
        <v>50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0" x14ac:dyDescent="0.25">
      <c r="A7" s="45">
        <v>3</v>
      </c>
      <c r="B7" s="6" t="s">
        <v>27</v>
      </c>
      <c r="C7" s="44">
        <v>50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</row>
    <row r="8" spans="1:40" x14ac:dyDescent="0.25">
      <c r="A8" s="45">
        <v>4</v>
      </c>
      <c r="B8" s="6" t="s">
        <v>37</v>
      </c>
      <c r="C8" s="44">
        <v>42</v>
      </c>
      <c r="D8" s="23" t="s">
        <v>39</v>
      </c>
      <c r="E8" s="23" t="s">
        <v>40</v>
      </c>
      <c r="F8" s="23" t="s">
        <v>41</v>
      </c>
      <c r="G8" s="23" t="s">
        <v>42</v>
      </c>
      <c r="H8" s="23" t="s">
        <v>43</v>
      </c>
      <c r="I8" s="23" t="s">
        <v>44</v>
      </c>
      <c r="J8" s="23" t="s">
        <v>45</v>
      </c>
      <c r="K8" s="23">
        <v>37</v>
      </c>
      <c r="L8" s="23">
        <v>33</v>
      </c>
      <c r="M8" s="23">
        <v>35</v>
      </c>
      <c r="N8" s="23">
        <v>49</v>
      </c>
      <c r="O8" s="23">
        <v>34</v>
      </c>
      <c r="P8" s="23">
        <v>81</v>
      </c>
      <c r="Q8" s="23">
        <v>91</v>
      </c>
      <c r="R8" s="23">
        <v>73</v>
      </c>
      <c r="S8" s="23">
        <v>84</v>
      </c>
      <c r="T8" s="23">
        <v>31</v>
      </c>
      <c r="U8" s="23">
        <v>14</v>
      </c>
      <c r="V8" s="23">
        <v>50</v>
      </c>
      <c r="W8" s="23">
        <v>63</v>
      </c>
      <c r="X8" s="23">
        <v>67</v>
      </c>
      <c r="Y8" s="23">
        <v>49</v>
      </c>
      <c r="Z8" s="23" t="s">
        <v>46</v>
      </c>
      <c r="AA8" s="23"/>
      <c r="AB8" s="23"/>
      <c r="AC8" s="23" t="s">
        <v>47</v>
      </c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</row>
    <row r="9" spans="1:40" x14ac:dyDescent="0.25">
      <c r="A9" s="45">
        <v>5</v>
      </c>
      <c r="B9" s="6" t="s">
        <v>3</v>
      </c>
      <c r="C9" s="44">
        <v>35</v>
      </c>
      <c r="D9" s="23" t="s">
        <v>48</v>
      </c>
      <c r="E9" s="23" t="s">
        <v>49</v>
      </c>
      <c r="F9" s="23" t="s">
        <v>64</v>
      </c>
      <c r="G9" s="23" t="s">
        <v>51</v>
      </c>
      <c r="H9" s="23" t="s">
        <v>65</v>
      </c>
      <c r="I9" s="23" t="s">
        <v>53</v>
      </c>
      <c r="J9" s="23" t="s">
        <v>54</v>
      </c>
      <c r="K9" s="23" t="s">
        <v>55</v>
      </c>
      <c r="L9" s="23" t="s">
        <v>56</v>
      </c>
      <c r="M9" s="23" t="s">
        <v>57</v>
      </c>
      <c r="N9" s="23" t="s">
        <v>58</v>
      </c>
      <c r="O9" s="23" t="s">
        <v>59</v>
      </c>
      <c r="P9" s="23" t="s">
        <v>60</v>
      </c>
      <c r="Q9" s="23" t="s">
        <v>61</v>
      </c>
      <c r="R9" s="23" t="s">
        <v>62</v>
      </c>
      <c r="S9" s="23" t="s">
        <v>63</v>
      </c>
      <c r="T9" s="23" t="s">
        <v>50</v>
      </c>
      <c r="U9" s="23" t="s">
        <v>66</v>
      </c>
      <c r="V9" s="23" t="s">
        <v>67</v>
      </c>
      <c r="W9" s="23" t="s">
        <v>68</v>
      </c>
      <c r="X9" s="23" t="s">
        <v>69</v>
      </c>
      <c r="Y9" s="23" t="s">
        <v>70</v>
      </c>
      <c r="Z9" s="23" t="s">
        <v>71</v>
      </c>
      <c r="AA9" s="23" t="s">
        <v>72</v>
      </c>
      <c r="AB9" s="23" t="s">
        <v>73</v>
      </c>
      <c r="AC9" s="23" t="s">
        <v>74</v>
      </c>
      <c r="AD9" s="23" t="s">
        <v>75</v>
      </c>
      <c r="AE9" s="23" t="s">
        <v>76</v>
      </c>
      <c r="AF9" s="23" t="s">
        <v>77</v>
      </c>
      <c r="AG9" s="23" t="s">
        <v>78</v>
      </c>
      <c r="AH9" s="23" t="s">
        <v>79</v>
      </c>
      <c r="AI9" s="23"/>
      <c r="AJ9" s="23"/>
      <c r="AK9" s="23"/>
      <c r="AL9" s="23"/>
      <c r="AM9" s="23"/>
      <c r="AN9" s="23"/>
    </row>
    <row r="10" spans="1:40" x14ac:dyDescent="0.25">
      <c r="A10" s="45">
        <v>6</v>
      </c>
      <c r="B10" s="6" t="s">
        <v>80</v>
      </c>
      <c r="C10" s="44">
        <v>18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x14ac:dyDescent="0.25">
      <c r="A11" s="45">
        <v>7</v>
      </c>
      <c r="B11" s="6" t="s">
        <v>28</v>
      </c>
      <c r="C11" s="44">
        <v>10</v>
      </c>
      <c r="D11" s="23" t="s">
        <v>34</v>
      </c>
      <c r="E11" s="23" t="s">
        <v>29</v>
      </c>
      <c r="F11" s="23" t="s">
        <v>30</v>
      </c>
      <c r="G11" s="23" t="s">
        <v>31</v>
      </c>
      <c r="H11" s="23" t="s">
        <v>32</v>
      </c>
      <c r="I11" s="23" t="s">
        <v>33</v>
      </c>
      <c r="J11" s="23" t="s">
        <v>35</v>
      </c>
      <c r="K11" s="23" t="s">
        <v>36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 x14ac:dyDescent="0.25">
      <c r="A12" s="45">
        <v>8</v>
      </c>
      <c r="B12" s="6" t="s">
        <v>81</v>
      </c>
      <c r="C12" s="44">
        <v>8</v>
      </c>
      <c r="D12" s="23" t="s">
        <v>82</v>
      </c>
      <c r="E12" s="23"/>
      <c r="F12" s="23"/>
      <c r="G12" s="23" t="s">
        <v>83</v>
      </c>
      <c r="H12" s="23"/>
      <c r="I12" s="23"/>
      <c r="J12" s="23" t="s">
        <v>84</v>
      </c>
      <c r="K12" s="23"/>
      <c r="L12" s="23"/>
      <c r="M12" s="23" t="s">
        <v>85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</row>
    <row r="13" spans="1:40" x14ac:dyDescent="0.25">
      <c r="A13" s="45">
        <v>9</v>
      </c>
      <c r="B13" s="6" t="s">
        <v>87</v>
      </c>
      <c r="C13" s="44">
        <v>8</v>
      </c>
      <c r="D13" s="23" t="s">
        <v>88</v>
      </c>
      <c r="E13" s="23" t="s">
        <v>89</v>
      </c>
      <c r="F13" s="23" t="s">
        <v>90</v>
      </c>
      <c r="G13" s="23" t="s">
        <v>91</v>
      </c>
      <c r="H13" s="23" t="s">
        <v>92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40" x14ac:dyDescent="0.25">
      <c r="A14" s="45">
        <v>10</v>
      </c>
      <c r="B14" s="6" t="s">
        <v>97</v>
      </c>
      <c r="C14" s="44">
        <v>7</v>
      </c>
      <c r="D14" s="58" t="s">
        <v>98</v>
      </c>
      <c r="E14" s="58"/>
      <c r="F14" s="58" t="s">
        <v>99</v>
      </c>
      <c r="G14" s="58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x14ac:dyDescent="0.25">
      <c r="A15" s="45">
        <v>11</v>
      </c>
      <c r="B15" s="6" t="s">
        <v>103</v>
      </c>
      <c r="C15" s="44">
        <v>5</v>
      </c>
      <c r="D15" s="23" t="s">
        <v>104</v>
      </c>
      <c r="E15" s="23" t="s">
        <v>105</v>
      </c>
      <c r="F15" s="23" t="s">
        <v>106</v>
      </c>
      <c r="G15" s="23" t="s">
        <v>107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 x14ac:dyDescent="0.25">
      <c r="A16" s="45">
        <v>12</v>
      </c>
      <c r="B16" s="6" t="s">
        <v>93</v>
      </c>
      <c r="C16" s="44">
        <v>3</v>
      </c>
      <c r="D16" s="23" t="s">
        <v>94</v>
      </c>
      <c r="E16" s="23" t="s">
        <v>95</v>
      </c>
      <c r="F16" s="23" t="s">
        <v>96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x14ac:dyDescent="0.25">
      <c r="A17" s="45">
        <v>13</v>
      </c>
      <c r="B17" s="6" t="s">
        <v>0</v>
      </c>
      <c r="C17" s="44">
        <v>3</v>
      </c>
      <c r="D17" s="23" t="s">
        <v>100</v>
      </c>
      <c r="E17" s="23" t="s">
        <v>101</v>
      </c>
      <c r="F17" s="23" t="s">
        <v>102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x14ac:dyDescent="0.25">
      <c r="A18" s="45">
        <v>14</v>
      </c>
      <c r="B18" s="6" t="s">
        <v>108</v>
      </c>
      <c r="C18" s="44">
        <v>2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x14ac:dyDescent="0.25">
      <c r="A19" s="45">
        <v>15</v>
      </c>
      <c r="B19" s="6" t="s">
        <v>109</v>
      </c>
      <c r="C19" s="44">
        <v>1</v>
      </c>
      <c r="D19" s="23" t="s">
        <v>110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 x14ac:dyDescent="0.25">
      <c r="A20" s="45">
        <v>16</v>
      </c>
      <c r="B20" s="60" t="s">
        <v>111</v>
      </c>
      <c r="C20" s="44">
        <v>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x14ac:dyDescent="0.25">
      <c r="A21" s="7"/>
      <c r="B21" s="7"/>
      <c r="C21" s="8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5"/>
    </row>
    <row r="22" spans="1:40" s="1" customFormat="1" x14ac:dyDescent="0.25">
      <c r="A22" s="41" t="s">
        <v>2</v>
      </c>
      <c r="B22" s="42"/>
      <c r="C22" s="43">
        <f>COUNTIF(C5:C20,"&gt;0")</f>
        <v>16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40" x14ac:dyDescent="0.25">
      <c r="A23" s="38" t="s">
        <v>1</v>
      </c>
      <c r="B23" s="39"/>
      <c r="C23" s="40">
        <f>COUNTIF(C5:C20,"&gt;9")</f>
        <v>7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</row>
    <row r="25" spans="1:40" x14ac:dyDescent="0.25">
      <c r="A25" s="1" t="s">
        <v>38</v>
      </c>
    </row>
  </sheetData>
  <sortState ref="B8:AH20">
    <sortCondition descending="1" ref="C8:C20"/>
  </sortState>
  <conditionalFormatting sqref="C5:C20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zoomScale="90" zoomScaleNormal="90" workbookViewId="0">
      <selection activeCell="E31" sqref="E31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14" width="7.28515625" style="5" customWidth="1"/>
    <col min="15" max="16" width="7.85546875" style="5" customWidth="1"/>
    <col min="17" max="22" width="19" style="5" customWidth="1"/>
    <col min="23" max="16384" width="11.42578125" style="5"/>
  </cols>
  <sheetData>
    <row r="1" spans="1:22" s="26" customFormat="1" ht="21" x14ac:dyDescent="0.25">
      <c r="A1" s="46" t="s">
        <v>128</v>
      </c>
      <c r="B1" s="47"/>
      <c r="C1" s="48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25">
      <c r="A3" s="50" t="s">
        <v>112</v>
      </c>
      <c r="B3" s="51"/>
      <c r="C3" s="52"/>
      <c r="D3" s="53"/>
      <c r="E3" s="53"/>
      <c r="F3" s="53"/>
      <c r="G3" s="53"/>
      <c r="H3" s="53"/>
      <c r="I3" s="53"/>
      <c r="J3" s="53"/>
      <c r="K3" s="53"/>
      <c r="L3" s="53"/>
      <c r="M3" s="54"/>
      <c r="N3" s="29"/>
      <c r="O3" s="50" t="s">
        <v>120</v>
      </c>
      <c r="P3" s="52"/>
      <c r="Q3" s="61" t="s">
        <v>122</v>
      </c>
      <c r="R3" s="61" t="s">
        <v>122</v>
      </c>
      <c r="S3" s="61" t="s">
        <v>125</v>
      </c>
      <c r="T3" s="61" t="s">
        <v>123</v>
      </c>
      <c r="U3" s="61" t="s">
        <v>124</v>
      </c>
      <c r="V3" s="61" t="s">
        <v>126</v>
      </c>
    </row>
    <row r="4" spans="1:22" x14ac:dyDescent="0.25">
      <c r="O4" s="1"/>
      <c r="P4" s="22"/>
    </row>
    <row r="5" spans="1:22" x14ac:dyDescent="0.25">
      <c r="A5" s="45">
        <v>1</v>
      </c>
      <c r="B5" s="6" t="s">
        <v>12</v>
      </c>
      <c r="C5" s="27">
        <v>10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9"/>
      <c r="O5" s="6" t="s">
        <v>37</v>
      </c>
      <c r="P5" s="62">
        <f t="shared" ref="P5:P17" si="0">SUM(Q5+R5+S5+T5+U5+V5)</f>
        <v>42</v>
      </c>
      <c r="Q5" s="63">
        <v>1</v>
      </c>
      <c r="R5" s="63">
        <v>3</v>
      </c>
      <c r="S5" s="63"/>
      <c r="T5" s="63">
        <v>20</v>
      </c>
      <c r="U5" s="63">
        <v>17</v>
      </c>
      <c r="V5" s="63">
        <v>1</v>
      </c>
    </row>
    <row r="6" spans="1:22" x14ac:dyDescent="0.25">
      <c r="A6" s="45">
        <v>2</v>
      </c>
      <c r="B6" s="6" t="s">
        <v>27</v>
      </c>
      <c r="C6" s="27">
        <v>10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57"/>
      <c r="O6" s="6" t="s">
        <v>3</v>
      </c>
      <c r="P6" s="62">
        <f t="shared" si="0"/>
        <v>35</v>
      </c>
      <c r="Q6" s="63"/>
      <c r="R6" s="63">
        <v>1</v>
      </c>
      <c r="S6" s="63">
        <v>1</v>
      </c>
      <c r="T6" s="63">
        <v>17</v>
      </c>
      <c r="U6" s="63">
        <v>14</v>
      </c>
      <c r="V6" s="63">
        <v>2</v>
      </c>
    </row>
    <row r="7" spans="1:22" x14ac:dyDescent="0.25">
      <c r="A7" s="45">
        <v>3</v>
      </c>
      <c r="B7" s="6" t="s">
        <v>3</v>
      </c>
      <c r="C7" s="27">
        <v>10</v>
      </c>
      <c r="D7" s="31" t="s">
        <v>56</v>
      </c>
      <c r="E7" s="31" t="s">
        <v>57</v>
      </c>
      <c r="F7" s="31" t="s">
        <v>58</v>
      </c>
      <c r="G7" s="31" t="s">
        <v>59</v>
      </c>
      <c r="H7" s="31" t="s">
        <v>60</v>
      </c>
      <c r="I7" s="31" t="s">
        <v>61</v>
      </c>
      <c r="J7" s="31" t="s">
        <v>62</v>
      </c>
      <c r="K7" s="31" t="s">
        <v>118</v>
      </c>
      <c r="L7" s="31" t="s">
        <v>52</v>
      </c>
      <c r="M7" s="31" t="s">
        <v>63</v>
      </c>
      <c r="N7" s="57"/>
      <c r="O7" s="6" t="s">
        <v>80</v>
      </c>
      <c r="P7" s="62">
        <f t="shared" si="0"/>
        <v>18</v>
      </c>
      <c r="Q7" s="63">
        <v>1</v>
      </c>
      <c r="R7" s="63">
        <v>1</v>
      </c>
      <c r="S7" s="63"/>
      <c r="T7" s="63">
        <v>9</v>
      </c>
      <c r="U7" s="63">
        <v>7</v>
      </c>
      <c r="V7" s="63"/>
    </row>
    <row r="8" spans="1:22" x14ac:dyDescent="0.25">
      <c r="A8" s="45">
        <v>4</v>
      </c>
      <c r="B8" s="6" t="s">
        <v>26</v>
      </c>
      <c r="C8" s="27">
        <v>5</v>
      </c>
      <c r="D8" s="56"/>
      <c r="E8" s="31"/>
      <c r="F8" s="31"/>
      <c r="G8" s="31"/>
      <c r="H8" s="31"/>
      <c r="I8" s="31"/>
      <c r="J8" s="31"/>
      <c r="K8" s="31"/>
      <c r="L8" s="31"/>
      <c r="M8" s="31"/>
      <c r="N8" s="57"/>
      <c r="O8" s="6" t="s">
        <v>28</v>
      </c>
      <c r="P8" s="62">
        <f t="shared" si="0"/>
        <v>10</v>
      </c>
      <c r="Q8" s="63">
        <v>4</v>
      </c>
      <c r="R8" s="63">
        <v>2</v>
      </c>
      <c r="S8" s="63">
        <v>1</v>
      </c>
      <c r="T8" s="63">
        <v>1</v>
      </c>
      <c r="U8" s="63">
        <v>1</v>
      </c>
      <c r="V8" s="63">
        <v>1</v>
      </c>
    </row>
    <row r="9" spans="1:22" x14ac:dyDescent="0.25">
      <c r="A9" s="45">
        <v>5</v>
      </c>
      <c r="B9" s="6" t="s">
        <v>37</v>
      </c>
      <c r="C9" s="27">
        <v>4</v>
      </c>
      <c r="D9" s="31" t="s">
        <v>114</v>
      </c>
      <c r="E9" s="31" t="s">
        <v>115</v>
      </c>
      <c r="F9" s="31" t="s">
        <v>116</v>
      </c>
      <c r="G9" s="31" t="s">
        <v>117</v>
      </c>
      <c r="H9" s="31"/>
      <c r="I9" s="31"/>
      <c r="J9" s="31"/>
      <c r="K9" s="31"/>
      <c r="L9" s="31"/>
      <c r="M9" s="31"/>
      <c r="N9" s="57"/>
      <c r="O9" s="6" t="s">
        <v>81</v>
      </c>
      <c r="P9" s="62">
        <f t="shared" si="0"/>
        <v>8</v>
      </c>
      <c r="Q9" s="63">
        <v>1</v>
      </c>
      <c r="R9" s="63"/>
      <c r="S9" s="63"/>
      <c r="T9" s="63">
        <v>2</v>
      </c>
      <c r="U9" s="63">
        <v>3</v>
      </c>
      <c r="V9" s="63">
        <v>2</v>
      </c>
    </row>
    <row r="10" spans="1:22" x14ac:dyDescent="0.25">
      <c r="A10" s="45">
        <v>6</v>
      </c>
      <c r="B10" s="6" t="s">
        <v>80</v>
      </c>
      <c r="C10" s="27">
        <v>2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57"/>
      <c r="O10" s="6" t="s">
        <v>87</v>
      </c>
      <c r="P10" s="62">
        <f t="shared" si="0"/>
        <v>8</v>
      </c>
      <c r="Q10" s="63">
        <v>3</v>
      </c>
      <c r="R10" s="63">
        <v>2</v>
      </c>
      <c r="S10" s="63">
        <v>1</v>
      </c>
      <c r="T10" s="63">
        <v>2</v>
      </c>
      <c r="U10" s="63"/>
      <c r="V10" s="63"/>
    </row>
    <row r="11" spans="1:22" x14ac:dyDescent="0.25">
      <c r="A11" s="45">
        <v>7</v>
      </c>
      <c r="B11" s="6" t="s">
        <v>28</v>
      </c>
      <c r="C11" s="27">
        <v>1</v>
      </c>
      <c r="D11" s="31" t="s">
        <v>31</v>
      </c>
      <c r="E11" s="31"/>
      <c r="F11" s="31"/>
      <c r="G11" s="31"/>
      <c r="H11" s="31"/>
      <c r="I11" s="31"/>
      <c r="J11" s="31"/>
      <c r="K11" s="31"/>
      <c r="L11" s="31"/>
      <c r="M11" s="31"/>
      <c r="N11" s="57"/>
      <c r="O11" s="6" t="s">
        <v>97</v>
      </c>
      <c r="P11" s="62">
        <f t="shared" si="0"/>
        <v>7</v>
      </c>
      <c r="Q11" s="63"/>
      <c r="R11" s="63"/>
      <c r="S11" s="63"/>
      <c r="T11" s="63">
        <v>3</v>
      </c>
      <c r="U11" s="63">
        <v>3</v>
      </c>
      <c r="V11" s="63">
        <v>1</v>
      </c>
    </row>
    <row r="12" spans="1:22" x14ac:dyDescent="0.25">
      <c r="A12" s="45">
        <v>8</v>
      </c>
      <c r="B12" s="6" t="s">
        <v>87</v>
      </c>
      <c r="C12" s="27">
        <v>1</v>
      </c>
      <c r="D12" s="31" t="s">
        <v>113</v>
      </c>
      <c r="E12" s="31"/>
      <c r="F12" s="31"/>
      <c r="G12" s="31"/>
      <c r="H12" s="31"/>
      <c r="I12" s="31"/>
      <c r="J12" s="31"/>
      <c r="K12" s="31"/>
      <c r="L12" s="31"/>
      <c r="M12" s="31"/>
      <c r="N12" s="57"/>
      <c r="O12" s="6" t="s">
        <v>103</v>
      </c>
      <c r="P12" s="62">
        <f t="shared" si="0"/>
        <v>5</v>
      </c>
      <c r="Q12" s="63"/>
      <c r="R12" s="63"/>
      <c r="S12" s="63"/>
      <c r="T12" s="63">
        <v>1</v>
      </c>
      <c r="U12" s="63">
        <v>4</v>
      </c>
      <c r="V12" s="63"/>
    </row>
    <row r="13" spans="1:22" x14ac:dyDescent="0.25">
      <c r="A13" s="45">
        <v>9</v>
      </c>
      <c r="B13" s="6" t="s">
        <v>0</v>
      </c>
      <c r="C13" s="27">
        <v>1</v>
      </c>
      <c r="D13" s="31" t="s">
        <v>100</v>
      </c>
      <c r="E13" s="31"/>
      <c r="F13" s="31"/>
      <c r="G13" s="31"/>
      <c r="H13" s="31"/>
      <c r="I13" s="31"/>
      <c r="J13" s="31"/>
      <c r="K13" s="31"/>
      <c r="L13" s="31"/>
      <c r="M13" s="31"/>
      <c r="N13" s="57"/>
      <c r="O13" s="6" t="s">
        <v>93</v>
      </c>
      <c r="P13" s="62">
        <f t="shared" si="0"/>
        <v>3</v>
      </c>
      <c r="Q13" s="63">
        <v>1</v>
      </c>
      <c r="R13" s="63"/>
      <c r="S13" s="63"/>
      <c r="T13" s="63">
        <v>1</v>
      </c>
      <c r="U13" s="63">
        <v>1</v>
      </c>
      <c r="V13" s="63"/>
    </row>
    <row r="14" spans="1:22" x14ac:dyDescent="0.25">
      <c r="A14" s="45">
        <v>10</v>
      </c>
      <c r="B14" s="6" t="s">
        <v>97</v>
      </c>
      <c r="C14" s="27">
        <v>1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57"/>
      <c r="O14" s="6" t="s">
        <v>0</v>
      </c>
      <c r="P14" s="62">
        <f t="shared" si="0"/>
        <v>3</v>
      </c>
      <c r="Q14" s="63"/>
      <c r="R14" s="63"/>
      <c r="S14" s="63"/>
      <c r="T14" s="63">
        <v>1</v>
      </c>
      <c r="U14" s="63">
        <v>2</v>
      </c>
      <c r="V14" s="63"/>
    </row>
    <row r="15" spans="1:22" x14ac:dyDescent="0.25">
      <c r="A15" s="45">
        <v>11</v>
      </c>
      <c r="B15" s="6" t="s">
        <v>103</v>
      </c>
      <c r="C15" s="27">
        <v>1</v>
      </c>
      <c r="D15" s="31" t="s">
        <v>119</v>
      </c>
      <c r="E15" s="31"/>
      <c r="F15" s="31"/>
      <c r="G15" s="31"/>
      <c r="H15" s="31"/>
      <c r="I15" s="31"/>
      <c r="J15" s="31"/>
      <c r="K15" s="31"/>
      <c r="L15" s="31"/>
      <c r="M15" s="31"/>
      <c r="N15" s="57"/>
      <c r="O15" s="6" t="s">
        <v>108</v>
      </c>
      <c r="P15" s="62">
        <f t="shared" si="0"/>
        <v>2</v>
      </c>
      <c r="Q15" s="63"/>
      <c r="R15" s="63"/>
      <c r="S15" s="63"/>
      <c r="T15" s="63">
        <v>1</v>
      </c>
      <c r="U15" s="63"/>
      <c r="V15" s="63">
        <v>1</v>
      </c>
    </row>
    <row r="16" spans="1:22" x14ac:dyDescent="0.25">
      <c r="A16" s="45">
        <v>12</v>
      </c>
      <c r="B16" s="6" t="s">
        <v>108</v>
      </c>
      <c r="C16" s="27">
        <v>1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57"/>
      <c r="O16" s="6" t="s">
        <v>109</v>
      </c>
      <c r="P16" s="62">
        <f t="shared" si="0"/>
        <v>1</v>
      </c>
      <c r="Q16" s="63"/>
      <c r="R16" s="63"/>
      <c r="S16" s="63"/>
      <c r="T16" s="63"/>
      <c r="U16" s="63"/>
      <c r="V16" s="63">
        <v>1</v>
      </c>
    </row>
    <row r="17" spans="1:22" x14ac:dyDescent="0.25">
      <c r="A17" s="7"/>
      <c r="B17" s="7"/>
      <c r="C17" s="8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57"/>
      <c r="O17" s="6" t="s">
        <v>111</v>
      </c>
      <c r="P17" s="62">
        <f t="shared" si="0"/>
        <v>1</v>
      </c>
      <c r="Q17" s="63"/>
      <c r="R17" s="63"/>
      <c r="S17" s="63"/>
      <c r="T17" s="63">
        <v>1</v>
      </c>
      <c r="U17" s="63"/>
      <c r="V17" s="63"/>
    </row>
    <row r="18" spans="1:22" x14ac:dyDescent="0.25">
      <c r="A18" s="41" t="s">
        <v>2</v>
      </c>
      <c r="B18" s="42"/>
      <c r="C18" s="43">
        <f>COUNTIF(C5:C16,"&gt;0")</f>
        <v>12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57"/>
      <c r="O18" s="64"/>
      <c r="P18" s="64"/>
      <c r="Q18" s="64"/>
      <c r="R18" s="64"/>
      <c r="S18" s="64"/>
      <c r="T18" s="64"/>
      <c r="U18" s="64"/>
      <c r="V18" s="64"/>
    </row>
    <row r="19" spans="1:22" x14ac:dyDescent="0.25">
      <c r="A19" s="38" t="s">
        <v>1</v>
      </c>
      <c r="B19" s="39"/>
      <c r="C19" s="40">
        <f>COUNTIF(C5:C16,"&gt;9")</f>
        <v>3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57"/>
      <c r="O19" s="66" t="s">
        <v>127</v>
      </c>
      <c r="P19" s="67">
        <f>SUM(P5:P17)</f>
        <v>143</v>
      </c>
      <c r="Q19" s="65">
        <f t="shared" ref="Q19:V19" si="1">SUM(Q5:Q17)</f>
        <v>11</v>
      </c>
      <c r="R19" s="65">
        <f t="shared" si="1"/>
        <v>9</v>
      </c>
      <c r="S19" s="65">
        <f t="shared" si="1"/>
        <v>3</v>
      </c>
      <c r="T19" s="65">
        <f t="shared" si="1"/>
        <v>59</v>
      </c>
      <c r="U19" s="65">
        <f t="shared" si="1"/>
        <v>52</v>
      </c>
      <c r="V19" s="65">
        <f t="shared" si="1"/>
        <v>9</v>
      </c>
    </row>
    <row r="20" spans="1:22" ht="12" x14ac:dyDescent="0.25">
      <c r="A20" s="5"/>
      <c r="B20" s="5"/>
      <c r="C20" s="28"/>
      <c r="N20" s="57"/>
    </row>
    <row r="21" spans="1:22" x14ac:dyDescent="0.25">
      <c r="N21" s="57"/>
    </row>
    <row r="22" spans="1:22" s="1" customFormat="1" x14ac:dyDescent="0.25">
      <c r="C22" s="22"/>
      <c r="D22" s="5"/>
      <c r="E22" s="5"/>
      <c r="F22" s="5"/>
      <c r="G22" s="5"/>
      <c r="H22" s="5"/>
      <c r="I22" s="5"/>
      <c r="J22" s="5"/>
      <c r="K22" s="5"/>
      <c r="L22" s="5"/>
      <c r="M22" s="5"/>
      <c r="N22" s="57"/>
      <c r="O22" s="5"/>
      <c r="P22" s="5"/>
      <c r="Q22" s="5"/>
      <c r="R22" s="5"/>
      <c r="S22" s="5"/>
      <c r="T22" s="5"/>
      <c r="U22" s="5"/>
      <c r="V22" s="5"/>
    </row>
    <row r="23" spans="1:22" s="1" customFormat="1" x14ac:dyDescent="0.25">
      <c r="C23" s="22"/>
      <c r="D23" s="5"/>
      <c r="E23" s="5"/>
      <c r="F23" s="5"/>
      <c r="G23" s="5"/>
      <c r="H23" s="5"/>
      <c r="I23" s="5"/>
      <c r="J23" s="5"/>
      <c r="K23" s="5"/>
      <c r="L23" s="5"/>
      <c r="M23" s="5"/>
      <c r="N23" s="57"/>
      <c r="O23" s="5"/>
      <c r="P23" s="5"/>
      <c r="Q23" s="5"/>
      <c r="R23" s="5"/>
      <c r="S23" s="5"/>
      <c r="T23" s="5"/>
      <c r="U23" s="5"/>
      <c r="V23" s="5"/>
    </row>
  </sheetData>
  <sortState ref="B7:M16">
    <sortCondition descending="1" ref="C7:C16"/>
  </sortState>
  <conditionalFormatting sqref="C5:C16 P5:P17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6" t="s">
        <v>11</v>
      </c>
      <c r="B1" s="47"/>
      <c r="C1" s="55"/>
      <c r="D1" s="47"/>
      <c r="E1" s="49"/>
    </row>
    <row r="3" spans="1:5" x14ac:dyDescent="0.25">
      <c r="A3" s="9" t="s">
        <v>4</v>
      </c>
      <c r="B3" s="10"/>
      <c r="C3" s="11"/>
      <c r="D3" s="12"/>
      <c r="E3" s="13"/>
    </row>
    <row r="4" spans="1:5" x14ac:dyDescent="0.25">
      <c r="A4" s="14" t="s">
        <v>5</v>
      </c>
      <c r="B4" s="15"/>
      <c r="C4" s="16"/>
      <c r="D4" s="15"/>
      <c r="E4" s="17"/>
    </row>
    <row r="5" spans="1:5" x14ac:dyDescent="0.25">
      <c r="A5" s="14" t="s">
        <v>7</v>
      </c>
      <c r="B5" s="15"/>
      <c r="C5" s="16"/>
      <c r="D5" s="15"/>
      <c r="E5" s="17"/>
    </row>
    <row r="6" spans="1:5" x14ac:dyDescent="0.25">
      <c r="A6" s="14" t="s">
        <v>6</v>
      </c>
      <c r="B6" s="15"/>
      <c r="C6" s="16"/>
      <c r="D6" s="15"/>
      <c r="E6" s="17"/>
    </row>
    <row r="7" spans="1:5" x14ac:dyDescent="0.25">
      <c r="A7" s="18" t="s">
        <v>10</v>
      </c>
      <c r="B7" s="19"/>
      <c r="C7" s="20"/>
      <c r="D7" s="19"/>
      <c r="E7" s="21"/>
    </row>
    <row r="8" spans="1:5" x14ac:dyDescent="0.25">
      <c r="A8" s="32"/>
      <c r="B8" s="32"/>
      <c r="C8" s="32"/>
      <c r="D8" s="32"/>
      <c r="E8" s="32"/>
    </row>
    <row r="9" spans="1:5" x14ac:dyDescent="0.25">
      <c r="A9" s="9" t="s">
        <v>8</v>
      </c>
      <c r="B9" s="34"/>
      <c r="C9" s="34"/>
      <c r="D9" s="34"/>
      <c r="E9" s="35"/>
    </row>
    <row r="10" spans="1:5" x14ac:dyDescent="0.25">
      <c r="A10" s="33" t="s">
        <v>9</v>
      </c>
      <c r="B10" s="36"/>
      <c r="C10" s="36"/>
      <c r="D10" s="36"/>
      <c r="E10" s="37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2019-06-16T09:03:48Z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