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28" i="15" l="1"/>
  <c r="C27" i="15"/>
  <c r="C44" i="1" l="1"/>
  <c r="C43" i="1"/>
</calcChain>
</file>

<file path=xl/sharedStrings.xml><?xml version="1.0" encoding="utf-8"?>
<sst xmlns="http://schemas.openxmlformats.org/spreadsheetml/2006/main" count="204" uniqueCount="117">
  <si>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</si>
  <si>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</si>
  <si>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</si>
  <si>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</si>
  <si>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</si>
  <si>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</si>
  <si>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</si>
  <si>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</si>
  <si>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</si>
  <si>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</si>
  <si>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</si>
  <si>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</si>
  <si>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</si>
  <si>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</si>
  <si>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</si>
  <si>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</si>
  <si>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</si>
  <si>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</si>
  <si>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</si>
  <si>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</si>
  <si>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</si>
  <si>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</si>
  <si>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</si>
  <si>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</si>
  <si>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</si>
  <si>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</si>
  <si>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</si>
  <si>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</si>
  <si>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10</t>
  </si>
  <si>
    <t>NL</t>
  </si>
  <si>
    <t>B</t>
  </si>
  <si>
    <t>Bridge near Zürich, 10.03.2015, 12.30 - 13.15</t>
  </si>
  <si>
    <t>CDBE 22-102</t>
  </si>
  <si>
    <t>KN 128Z</t>
  </si>
  <si>
    <t>A</t>
  </si>
  <si>
    <t>F</t>
  </si>
  <si>
    <t>H</t>
  </si>
  <si>
    <t>P-</t>
  </si>
  <si>
    <t>CZ</t>
  </si>
  <si>
    <t>SK</t>
  </si>
  <si>
    <t>I</t>
  </si>
  <si>
    <t>PL</t>
  </si>
  <si>
    <t>RO</t>
  </si>
  <si>
    <t>LV</t>
  </si>
  <si>
    <t>P</t>
  </si>
  <si>
    <t>SLO</t>
  </si>
  <si>
    <t>L</t>
  </si>
  <si>
    <t>HR</t>
  </si>
  <si>
    <t>CK</t>
  </si>
  <si>
    <t>KA</t>
  </si>
  <si>
    <t>ZG</t>
  </si>
  <si>
    <t>LT</t>
  </si>
  <si>
    <t>E</t>
  </si>
  <si>
    <t>BG</t>
  </si>
  <si>
    <t>GB</t>
  </si>
  <si>
    <t>FL</t>
  </si>
  <si>
    <t>FIN</t>
  </si>
  <si>
    <t>SRB</t>
  </si>
  <si>
    <t>VR</t>
  </si>
  <si>
    <t>TR</t>
  </si>
  <si>
    <t>34(2)</t>
  </si>
  <si>
    <t>DK</t>
  </si>
  <si>
    <t>MC</t>
  </si>
  <si>
    <t>RKS</t>
  </si>
  <si>
    <t>KS</t>
  </si>
  <si>
    <t>CDGE 73-62</t>
  </si>
  <si>
    <t>CDGE 932-01</t>
  </si>
  <si>
    <t>MTK 685Z</t>
  </si>
  <si>
    <t>MTK 687Z</t>
  </si>
  <si>
    <t>PA</t>
  </si>
  <si>
    <t>N</t>
  </si>
  <si>
    <t>BS</t>
  </si>
  <si>
    <t>S</t>
  </si>
  <si>
    <t>AG 71753 (parrot-plate)</t>
  </si>
  <si>
    <t>1</t>
  </si>
  <si>
    <t>2</t>
  </si>
  <si>
    <t>62 = Belgium</t>
  </si>
  <si>
    <t>Novotel Zürich</t>
  </si>
  <si>
    <t>Sheraton Zürich</t>
  </si>
  <si>
    <t>VW Sharan</t>
  </si>
  <si>
    <t>Lexus LS300h</t>
  </si>
  <si>
    <t>AV</t>
  </si>
  <si>
    <t>BIH</t>
  </si>
  <si>
    <t>3</t>
  </si>
  <si>
    <t>Mercedes</t>
  </si>
  <si>
    <t>102 = Korea North</t>
  </si>
  <si>
    <t>Bridge near Zürich</t>
  </si>
  <si>
    <t>EST</t>
  </si>
  <si>
    <t>PP</t>
  </si>
  <si>
    <t>SU</t>
  </si>
  <si>
    <t>IC</t>
  </si>
  <si>
    <t>UE</t>
  </si>
  <si>
    <t>34(4)</t>
  </si>
  <si>
    <t>CK(2)</t>
  </si>
  <si>
    <t>VZ</t>
  </si>
  <si>
    <t>GR</t>
  </si>
  <si>
    <t>IAE/P</t>
  </si>
  <si>
    <t>UA</t>
  </si>
  <si>
    <t>AC(2)</t>
  </si>
  <si>
    <t>BC</t>
  </si>
  <si>
    <t>MD</t>
  </si>
  <si>
    <t>HHN-071</t>
  </si>
  <si>
    <t>AL</t>
  </si>
  <si>
    <t>AA</t>
  </si>
  <si>
    <t>MK</t>
  </si>
  <si>
    <t>SK(4)</t>
  </si>
  <si>
    <t>GV</t>
  </si>
  <si>
    <t>19</t>
  </si>
  <si>
    <t>28</t>
  </si>
  <si>
    <t>31</t>
  </si>
  <si>
    <t>33</t>
  </si>
  <si>
    <t>37</t>
  </si>
  <si>
    <t>4</t>
  </si>
  <si>
    <t>12</t>
  </si>
  <si>
    <t>16</t>
  </si>
  <si>
    <t>14</t>
  </si>
  <si>
    <t>01 =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</si>
</sst>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90" zoomScaleNormal="90" workbookViewId="0">
      <selection activeCell="B48" sqref="B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65</v>
      </c>
      <c r="E5" s="76"/>
      <c r="F5" s="76" t="s">
        <v>66</v>
      </c>
      <c r="G5" s="76"/>
      <c r="H5" s="76" t="s">
        <v>32</v>
      </c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67</v>
      </c>
      <c r="E6" s="76"/>
      <c r="F6" s="76" t="s">
        <v>68</v>
      </c>
      <c r="G6" s="76"/>
      <c r="H6" s="78" t="s">
        <v>33</v>
      </c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107</v>
      </c>
      <c r="V6" s="29" t="s">
        <v>75</v>
      </c>
    </row>
    <row r="7" spans="1:22" x14ac:dyDescent="0.25">
      <c r="A7" s="62">
        <v>3</v>
      </c>
      <c r="B7" s="8" t="s">
        <v>38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108</v>
      </c>
      <c r="V7" s="29" t="s">
        <v>75</v>
      </c>
    </row>
    <row r="8" spans="1:22" x14ac:dyDescent="0.25">
      <c r="A8" s="62">
        <v>4</v>
      </c>
      <c r="B8" s="8" t="s">
        <v>41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109</v>
      </c>
      <c r="V8" s="29" t="s">
        <v>112</v>
      </c>
    </row>
    <row r="9" spans="1:22" x14ac:dyDescent="0.25">
      <c r="A9" s="62">
        <v>5</v>
      </c>
      <c r="B9" s="8" t="s">
        <v>29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110</v>
      </c>
      <c r="V9" s="29" t="s">
        <v>113</v>
      </c>
    </row>
    <row r="10" spans="1:22" x14ac:dyDescent="0.25">
      <c r="A10" s="62">
        <v>6</v>
      </c>
      <c r="B10" s="8" t="s">
        <v>34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110</v>
      </c>
      <c r="V10" s="29" t="s">
        <v>115</v>
      </c>
    </row>
    <row r="11" spans="1:22" x14ac:dyDescent="0.25">
      <c r="A11" s="62">
        <v>7</v>
      </c>
      <c r="B11" s="8" t="s">
        <v>39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111</v>
      </c>
      <c r="V11" s="29" t="s">
        <v>114</v>
      </c>
    </row>
    <row r="12" spans="1:22" x14ac:dyDescent="0.25">
      <c r="A12" s="62">
        <v>8</v>
      </c>
      <c r="B12" s="8" t="s">
        <v>36</v>
      </c>
      <c r="C12" s="61">
        <v>10</v>
      </c>
      <c r="D12" s="78" t="s">
        <v>37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111</v>
      </c>
      <c r="V12" s="29" t="s">
        <v>114</v>
      </c>
    </row>
    <row r="13" spans="1:22" x14ac:dyDescent="0.25">
      <c r="A13" s="62">
        <v>9</v>
      </c>
      <c r="B13" s="8" t="s">
        <v>35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44</v>
      </c>
      <c r="C14" s="61">
        <v>10</v>
      </c>
      <c r="D14" s="26" t="s">
        <v>81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40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55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30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51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45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61</v>
      </c>
      <c r="C24" s="61">
        <v>7</v>
      </c>
      <c r="D24" s="76" t="s">
        <v>73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57</v>
      </c>
      <c r="C25" s="61">
        <v>7</v>
      </c>
      <c r="D25" s="26" t="s">
        <v>88</v>
      </c>
      <c r="E25" s="26" t="s">
        <v>53</v>
      </c>
      <c r="F25" s="26" t="s">
        <v>89</v>
      </c>
      <c r="G25" s="26" t="s">
        <v>90</v>
      </c>
      <c r="H25" s="26" t="s">
        <v>58</v>
      </c>
      <c r="I25" s="26" t="s">
        <v>91</v>
      </c>
      <c r="J25" s="26" t="s">
        <v>69</v>
      </c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54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59</v>
      </c>
      <c r="C27" s="61">
        <v>5</v>
      </c>
      <c r="D27" s="26" t="s">
        <v>92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47</v>
      </c>
      <c r="C28" s="61">
        <v>5</v>
      </c>
      <c r="D28" s="26" t="s">
        <v>93</v>
      </c>
      <c r="E28" s="26" t="s">
        <v>94</v>
      </c>
      <c r="F28" s="26" t="s">
        <v>49</v>
      </c>
      <c r="G28" s="26" t="s">
        <v>50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104</v>
      </c>
      <c r="C29" s="61">
        <v>5</v>
      </c>
      <c r="D29" s="26" t="s">
        <v>105</v>
      </c>
      <c r="E29" s="26" t="s">
        <v>106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56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43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97</v>
      </c>
      <c r="C32" s="61">
        <v>3</v>
      </c>
      <c r="D32" s="26" t="s">
        <v>98</v>
      </c>
      <c r="E32" s="26" t="s">
        <v>99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82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72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87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95</v>
      </c>
      <c r="C36" s="61">
        <v>1</v>
      </c>
      <c r="D36" s="26" t="s">
        <v>96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70</v>
      </c>
      <c r="C37" s="61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100</v>
      </c>
      <c r="C38" s="61">
        <v>1</v>
      </c>
      <c r="D38" s="26" t="s">
        <v>101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62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0" t="s">
        <v>63</v>
      </c>
      <c r="C40" s="61">
        <v>1</v>
      </c>
      <c r="D40" s="26" t="s">
        <v>64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102</v>
      </c>
      <c r="C41" s="61">
        <v>1</v>
      </c>
      <c r="D41" s="26" t="s">
        <v>103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s="2" customFormat="1" x14ac:dyDescent="0.25">
      <c r="A43" s="57" t="s">
        <v>8</v>
      </c>
      <c r="B43" s="58"/>
      <c r="C43" s="59">
        <f>COUNTIF(C5:C41,"&gt;0")</f>
        <v>37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5">
      <c r="A44" s="53" t="s">
        <v>7</v>
      </c>
      <c r="B44" s="54"/>
      <c r="C44" s="55">
        <f>COUNTIF(C5:C41,"&gt;9")</f>
        <v>16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spans="1:18" x14ac:dyDescent="0.25">
      <c r="A46" s="2" t="s">
        <v>24</v>
      </c>
    </row>
  </sheetData>
  <sortState ref="B21:K39">
    <sortCondition descending="1" ref="C21:C39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M13" sqref="M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31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65</v>
      </c>
      <c r="E5" s="76"/>
      <c r="F5" s="76" t="s">
        <v>66</v>
      </c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32</v>
      </c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67</v>
      </c>
      <c r="E6" s="76"/>
      <c r="F6" s="76" t="s">
        <v>68</v>
      </c>
      <c r="G6" s="76"/>
      <c r="H6" s="45"/>
      <c r="I6" s="77"/>
      <c r="J6" s="62">
        <v>2</v>
      </c>
      <c r="K6" s="8" t="s">
        <v>9</v>
      </c>
      <c r="L6" s="31">
        <v>10</v>
      </c>
      <c r="M6" s="76" t="s">
        <v>33</v>
      </c>
      <c r="N6" s="45"/>
      <c r="O6" s="45"/>
      <c r="P6" s="45"/>
      <c r="Q6" s="45"/>
    </row>
    <row r="7" spans="1:17" x14ac:dyDescent="0.25">
      <c r="A7" s="62">
        <v>3</v>
      </c>
      <c r="B7" s="8" t="s">
        <v>34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34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40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35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35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30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36</v>
      </c>
      <c r="L10" s="31">
        <v>10</v>
      </c>
      <c r="M10" s="76" t="s">
        <v>37</v>
      </c>
      <c r="N10" s="45"/>
      <c r="O10" s="45"/>
      <c r="P10" s="45"/>
      <c r="Q10" s="45"/>
    </row>
    <row r="11" spans="1:17" x14ac:dyDescent="0.25">
      <c r="A11" s="62">
        <v>7</v>
      </c>
      <c r="B11" s="8" t="s">
        <v>41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29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39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42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40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38</v>
      </c>
      <c r="C14" s="31">
        <v>5</v>
      </c>
      <c r="D14" s="45"/>
      <c r="E14" s="45"/>
      <c r="F14" s="45"/>
      <c r="G14" s="45"/>
      <c r="H14" s="45"/>
      <c r="I14" s="77"/>
      <c r="J14" s="62">
        <v>10</v>
      </c>
      <c r="K14" s="8" t="s">
        <v>41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39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42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52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55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55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44</v>
      </c>
      <c r="C18" s="31">
        <v>2</v>
      </c>
      <c r="D18" s="45"/>
      <c r="E18" s="45"/>
      <c r="F18" s="45"/>
      <c r="G18" s="45"/>
      <c r="H18" s="45"/>
      <c r="I18" s="77"/>
      <c r="J18" s="62">
        <v>14</v>
      </c>
      <c r="K18" s="8" t="s">
        <v>45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72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36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52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54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46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46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47</v>
      </c>
      <c r="L22" s="31">
        <v>3</v>
      </c>
      <c r="M22" s="45" t="s">
        <v>48</v>
      </c>
      <c r="N22" s="45" t="s">
        <v>49</v>
      </c>
      <c r="O22" s="45" t="s">
        <v>50</v>
      </c>
      <c r="P22" s="45"/>
      <c r="Q22" s="45"/>
    </row>
    <row r="23" spans="1:17" x14ac:dyDescent="0.25">
      <c r="A23" s="62">
        <v>19</v>
      </c>
      <c r="B23" s="8" t="s">
        <v>57</v>
      </c>
      <c r="C23" s="31">
        <v>1</v>
      </c>
      <c r="D23" s="45" t="s">
        <v>69</v>
      </c>
      <c r="E23" s="45"/>
      <c r="F23" s="45"/>
      <c r="G23" s="45"/>
      <c r="H23" s="45"/>
      <c r="I23" s="77"/>
      <c r="J23" s="62">
        <v>19</v>
      </c>
      <c r="K23" s="8" t="s">
        <v>53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70</v>
      </c>
      <c r="C24" s="31">
        <v>1</v>
      </c>
      <c r="D24" s="45" t="s">
        <v>71</v>
      </c>
      <c r="E24" s="45"/>
      <c r="F24" s="45"/>
      <c r="G24" s="45"/>
      <c r="H24" s="45"/>
      <c r="I24" s="77"/>
      <c r="J24" s="62">
        <v>20</v>
      </c>
      <c r="K24" s="8" t="s">
        <v>59</v>
      </c>
      <c r="L24" s="31">
        <v>2</v>
      </c>
      <c r="M24" s="45" t="s">
        <v>60</v>
      </c>
      <c r="N24" s="45"/>
      <c r="O24" s="45"/>
      <c r="P24" s="45"/>
      <c r="Q24" s="45"/>
    </row>
    <row r="25" spans="1:17" x14ac:dyDescent="0.25">
      <c r="A25" s="62">
        <v>21</v>
      </c>
      <c r="B25" s="8" t="s">
        <v>61</v>
      </c>
      <c r="C25" s="31">
        <v>1</v>
      </c>
      <c r="D25" s="76" t="s">
        <v>73</v>
      </c>
      <c r="E25" s="45"/>
      <c r="F25" s="45"/>
      <c r="G25" s="45"/>
      <c r="H25" s="45"/>
      <c r="I25" s="77"/>
      <c r="J25" s="62">
        <v>21</v>
      </c>
      <c r="K25" s="8" t="s">
        <v>61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9"/>
      <c r="B26" s="9"/>
      <c r="C26" s="10"/>
      <c r="D26" s="45"/>
      <c r="E26" s="45"/>
      <c r="F26" s="45"/>
      <c r="G26" s="45"/>
      <c r="H26" s="45"/>
      <c r="I26" s="77"/>
      <c r="J26" s="62">
        <v>22</v>
      </c>
      <c r="K26" s="8" t="s">
        <v>43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57" t="s">
        <v>8</v>
      </c>
      <c r="B27" s="58"/>
      <c r="C27" s="59">
        <f>COUNTIF(C5:C25,"&gt;0")</f>
        <v>21</v>
      </c>
      <c r="D27" s="45"/>
      <c r="E27" s="45"/>
      <c r="F27" s="45"/>
      <c r="G27" s="45"/>
      <c r="H27" s="45"/>
      <c r="I27" s="77"/>
      <c r="J27" s="62">
        <v>23</v>
      </c>
      <c r="K27" s="8" t="s">
        <v>54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53" t="s">
        <v>7</v>
      </c>
      <c r="B28" s="54"/>
      <c r="C28" s="55">
        <f>COUNTIF(C5:C25,"&gt;9")</f>
        <v>5</v>
      </c>
      <c r="D28" s="45"/>
      <c r="E28" s="45"/>
      <c r="F28" s="45"/>
      <c r="G28" s="45"/>
      <c r="H28" s="45"/>
      <c r="I28" s="77"/>
      <c r="J28" s="62">
        <v>24</v>
      </c>
      <c r="K28" s="8" t="s">
        <v>30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"/>
      <c r="B29" s="6"/>
      <c r="C29" s="32"/>
      <c r="I29" s="77"/>
      <c r="J29" s="62">
        <v>25</v>
      </c>
      <c r="K29" s="8" t="s">
        <v>56</v>
      </c>
      <c r="L29" s="31">
        <v>1</v>
      </c>
      <c r="M29" s="45"/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57</v>
      </c>
      <c r="L30" s="31">
        <v>1</v>
      </c>
      <c r="M30" s="45" t="s">
        <v>58</v>
      </c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62</v>
      </c>
      <c r="L31" s="31">
        <v>1</v>
      </c>
      <c r="M31" s="45"/>
      <c r="N31" s="45"/>
      <c r="O31" s="45"/>
      <c r="P31" s="45"/>
      <c r="Q31" s="45"/>
    </row>
    <row r="32" spans="1:17" x14ac:dyDescent="0.25">
      <c r="I32" s="77"/>
      <c r="J32" s="62">
        <v>28</v>
      </c>
      <c r="K32" s="80" t="s">
        <v>63</v>
      </c>
      <c r="L32" s="31">
        <v>1</v>
      </c>
      <c r="M32" s="45" t="s">
        <v>64</v>
      </c>
      <c r="N32" s="45"/>
      <c r="O32" s="45"/>
      <c r="P32" s="45"/>
      <c r="Q32" s="45"/>
    </row>
    <row r="33" spans="3:17" x14ac:dyDescent="0.25">
      <c r="I33" s="77"/>
      <c r="J33" s="9"/>
      <c r="K33" s="9"/>
      <c r="L33" s="10"/>
      <c r="M33" s="45"/>
      <c r="N33" s="45"/>
      <c r="O33" s="45"/>
      <c r="P33" s="45"/>
      <c r="Q33" s="45"/>
    </row>
    <row r="34" spans="3:17" x14ac:dyDescent="0.25"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</row>
    <row r="35" spans="3:17" x14ac:dyDescent="0.25">
      <c r="I35" s="77"/>
      <c r="J35" s="53" t="s">
        <v>7</v>
      </c>
      <c r="K35" s="54"/>
      <c r="L35" s="55">
        <f>COUNTIF(L5:L32,"&gt;9")</f>
        <v>11</v>
      </c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G25">
    <sortCondition descending="1" ref="C10:C25"/>
  </sortState>
  <conditionalFormatting sqref="C5:C25">
    <cfRule type="cellIs" dxfId="1" priority="8" operator="greaterThan">
      <formula>9</formula>
    </cfRule>
  </conditionalFormatting>
  <conditionalFormatting sqref="L5:L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7" sqref="E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74</v>
      </c>
      <c r="B6" s="11" t="s">
        <v>0</v>
      </c>
      <c r="C6" s="41" t="s">
        <v>65</v>
      </c>
      <c r="D6" s="41" t="s">
        <v>79</v>
      </c>
      <c r="E6" s="11" t="s">
        <v>76</v>
      </c>
      <c r="F6" s="11" t="s">
        <v>77</v>
      </c>
    </row>
    <row r="7" spans="1:6" s="39" customFormat="1" ht="12" x14ac:dyDescent="0.25">
      <c r="A7" s="81" t="s">
        <v>75</v>
      </c>
      <c r="B7" s="11" t="s">
        <v>0</v>
      </c>
      <c r="C7" s="41" t="s">
        <v>66</v>
      </c>
      <c r="D7" s="41" t="s">
        <v>80</v>
      </c>
      <c r="E7" s="11" t="s">
        <v>116</v>
      </c>
      <c r="F7" s="11" t="s">
        <v>78</v>
      </c>
    </row>
    <row r="8" spans="1:6" s="39" customFormat="1" ht="12" x14ac:dyDescent="0.25">
      <c r="A8" s="81" t="s">
        <v>83</v>
      </c>
      <c r="B8" s="11" t="s">
        <v>0</v>
      </c>
      <c r="C8" s="41" t="s">
        <v>32</v>
      </c>
      <c r="D8" s="41" t="s">
        <v>84</v>
      </c>
      <c r="E8" s="11" t="s">
        <v>85</v>
      </c>
      <c r="F8" s="11" t="s">
        <v>86</v>
      </c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2016-03-13T18:57:01Z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